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icitação\# Arquivos Movimentados\LC\LICITAÇÕES 2026\07 - EDUCAÇÃO\CONCORRÊNCIA PÚBLICA\14.337-25 CONSTRUÇÃO CENTRO EDUCACIONAL PARA AUTISTA\EDITAL\Memórias de Cálculo\"/>
    </mc:Choice>
  </mc:AlternateContent>
  <xr:revisionPtr revIDLastSave="0" documentId="13_ncr:1_{96FA1AD7-792D-46B8-9899-052E17626E1B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Orçamento" sheetId="1" r:id="rId1"/>
    <sheet name="1.1" sheetId="2" r:id="rId2"/>
    <sheet name="1.1.1" sheetId="3" r:id="rId3"/>
    <sheet name="1.1.2" sheetId="4" r:id="rId4"/>
    <sheet name="1.1.3" sheetId="5" r:id="rId5"/>
    <sheet name="1.1.1E" sheetId="6" r:id="rId6"/>
    <sheet name="1.1.2E" sheetId="7" r:id="rId7"/>
    <sheet name="1.1.3E" sheetId="8" r:id="rId8"/>
  </sheets>
  <calcPr calcId="181029"/>
</workbook>
</file>

<file path=xl/calcChain.xml><?xml version="1.0" encoding="utf-8"?>
<calcChain xmlns="http://schemas.openxmlformats.org/spreadsheetml/2006/main">
  <c r="E9" i="8" l="1"/>
  <c r="C9" i="8"/>
  <c r="E8" i="7"/>
  <c r="C8" i="7"/>
  <c r="E9" i="6"/>
  <c r="C9" i="6"/>
  <c r="E9" i="5"/>
  <c r="C9" i="5"/>
  <c r="E9" i="4"/>
  <c r="C9" i="4"/>
  <c r="E9" i="3"/>
  <c r="C9" i="3"/>
</calcChain>
</file>

<file path=xl/sharedStrings.xml><?xml version="1.0" encoding="utf-8"?>
<sst xmlns="http://schemas.openxmlformats.org/spreadsheetml/2006/main" count="352" uniqueCount="65">
  <si>
    <t>REV-BE-PMSa-MOD-ORC-AUTISTA-EX-000-R00-ONERADO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</si>
  <si>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</si>
  <si>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</si>
  <si>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</si>
  <si>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</si>
  <si>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</si>
  <si>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</si>
  <si>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</si>
  <si>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</si>
  <si>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</si>
  <si>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1.1</t>
  </si>
  <si>
    <t>SERVIÇOS PRELIMINARES</t>
  </si>
  <si>
    <t>1.1.1</t>
  </si>
  <si>
    <t>01.018.0001-0</t>
  </si>
  <si>
    <t>EMOP</t>
  </si>
  <si>
    <t>MARCACAO DE OBRA SEM INSTRUMENTO TOPOGRAFICO,CONSIDERADA A PROJECAO HORIZONTAL DA AREA ENVOLVENTE</t>
  </si>
  <si>
    <t>m²</t>
  </si>
  <si>
    <t>1908,26</t>
  </si>
  <si>
    <t>1.1.2</t>
  </si>
  <si>
    <t>01.050.0300-0</t>
  </si>
  <si>
    <t>RELATORIO FINAL DE OBRAS OU SERVICOS DE ENGENHARIA,REGISTROFOTOGRAFICO DOS SERVICOS,ACOMPANHADO DE LEGENDAS E INDICACAODA LOCALIZACAO,INFORMACOES CONTRATUAIS,PLANILHA ORCAMENTARIA E DESCRICAO DO ESCOPO DOS SERVICOS REALIZADOS,CONF.RECOMENDACOES E ESPECIFICACOES DO ORGAO CONTRATANTE.O ITEM DEVERA SER MEDIDO PELO NUMERO PRANCHAS ORIGINAIS COMPOE RELATORIO</t>
  </si>
  <si>
    <t>un</t>
  </si>
  <si>
    <t>1,00</t>
  </si>
  <si>
    <t>1.1.3</t>
  </si>
  <si>
    <t>01.006.0010-0</t>
  </si>
  <si>
    <t>REGULARIZACAO DE TERRENO COM TRATOR EM TORNO DE 80CV,COMPREE</t>
  </si>
  <si>
    <t>869,67</t>
  </si>
  <si>
    <t>Resumo do Critério</t>
  </si>
  <si>
    <t>Tipo</t>
  </si>
  <si>
    <t>Elementos</t>
  </si>
  <si>
    <t>Nome do Subcritério</t>
  </si>
  <si>
    <t>Fórmula</t>
  </si>
  <si>
    <t>Pisos (Área)</t>
  </si>
  <si>
    <t/>
  </si>
  <si>
    <t>Adicionar a</t>
  </si>
  <si>
    <t>Seleção</t>
  </si>
  <si>
    <t>Área</t>
  </si>
  <si>
    <t>Filtro de Família</t>
  </si>
  <si>
    <t>Família</t>
  </si>
  <si>
    <t>Piso</t>
  </si>
  <si>
    <t>BE_PI_LAJE_10cm</t>
  </si>
  <si>
    <t>Ou</t>
  </si>
  <si>
    <t>1</t>
  </si>
  <si>
    <t>Categoria</t>
  </si>
  <si>
    <t>Fundações estruturais (a)</t>
  </si>
  <si>
    <t>a</t>
  </si>
  <si>
    <t>Filtro de Fase</t>
  </si>
  <si>
    <t>Criado em</t>
  </si>
  <si>
    <t>Demolido em</t>
  </si>
  <si>
    <t>------</t>
  </si>
  <si>
    <t>Blocks_Pedestal com Mapa Tátil</t>
  </si>
  <si>
    <t>Preto</t>
  </si>
  <si>
    <t>BE-MT-PI-INTERTRAVADO-20X10X6cm</t>
  </si>
  <si>
    <t>Projeto</t>
  </si>
  <si>
    <t>Vínculo</t>
  </si>
  <si>
    <t>Elemento</t>
  </si>
  <si>
    <t>Id do Revit</t>
  </si>
  <si>
    <t>Totais:</t>
  </si>
  <si>
    <t>BE-PMSa-MOD-ARQ-ESCOLAAUTISTA-EX-000-R00</t>
  </si>
  <si>
    <t>3223112</t>
  </si>
  <si>
    <t>3223330</t>
  </si>
  <si>
    <t>4815273</t>
  </si>
  <si>
    <t>4745454</t>
  </si>
  <si>
    <t>3223859</t>
  </si>
  <si>
    <t>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</si>
</sst>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  <font>
      <sz val="1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23">
    <xf numFmtId="0" fontId="0" fillId="0" borderId="0" xfId="0"/>
    <xf numFmtId="0" fontId="1" fillId="0" borderId="0" xfId="1">
      <alignment wrapText="1"/>
    </xf>
    <xf numFmtId="0" fontId="2" fillId="0" borderId="0" xfId="7">
      <alignment horizontal="center"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7" borderId="1" xfId="3" applyFill="1" applyBorder="1">
      <alignment wrapText="1"/>
    </xf>
    <xf numFmtId="0" fontId="2" fillId="0" borderId="0" xfId="7" applyAlignment="1">
      <alignment horizontal="center" vertical="center" wrapText="1"/>
    </xf>
    <xf numFmtId="0" fontId="2" fillId="5" borderId="1" xfId="7" applyFill="1" applyBorder="1">
      <alignment horizontal="center" wrapText="1"/>
    </xf>
    <xf numFmtId="0" fontId="0" fillId="6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7" borderId="1" xfId="7" applyFill="1" applyBorder="1">
      <alignment horizontal="center" wrapText="1"/>
    </xf>
    <xf numFmtId="0" fontId="5" fillId="7" borderId="1" xfId="3" applyFill="1" applyBorder="1">
      <alignment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2" fillId="2" borderId="1" xfId="7" applyFill="1" applyBorder="1" applyAlignment="1">
      <alignment horizontal="center" vertical="center" wrapText="1"/>
    </xf>
    <xf numFmtId="0" fontId="5" fillId="7" borderId="1" xfId="3" applyFill="1" applyBorder="1" applyAlignment="1">
      <alignment horizontal="center" wrapText="1"/>
    </xf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1.1.1" displayName="Criteria_Summary1.1.1" ref="A7:E9" totalsRowCount="1" totalsRowCellStyle="styleRegular">
  <autoFilter ref="A7:E8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1.1.2" displayName="Criteria_Summary1.1.2" ref="A7:E9" totalsRowCount="1" totalsRowCellStyle="styleRegular">
  <autoFilter ref="A7:E8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1.1.3" displayName="Criteria_Summary1.1.3" ref="A7:E9" totalsRowCount="1" totalsRowCellStyle="styleRegular">
  <autoFilter ref="A7:E8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Elements1111" displayName="Elements1111" ref="A6:E9" totalsRowCount="1" totalsRowCellStyle="styleRegular">
  <autoFilter ref="A6:E8" xr:uid="{00000000-0009-0000-0100-000004000000}"/>
  <tableColumns count="5">
    <tableColumn id="1" xr3:uid="{00000000-0010-0000-0300-000001000000}" name="Projeto"/>
    <tableColumn id="2" xr3:uid="{00000000-0010-0000-0300-000002000000}" name="Vínculo"/>
    <tableColumn id="3" xr3:uid="{00000000-0010-0000-0300-000003000000}" name="Elemento" totalsRowFunction="count"/>
    <tableColumn id="4" xr3:uid="{00000000-0010-0000-0300-000004000000}" name="Id do Revit"/>
    <tableColumn id="5" xr3:uid="{00000000-0010-0000-0300-000005000000}" name="Totais: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Elements1121" displayName="Elements1121" ref="A6:E8" totalsRowCount="1" totalsRowCellStyle="styleRegular">
  <autoFilter ref="A6:E7" xr:uid="{00000000-0009-0000-0100-000005000000}"/>
  <tableColumns count="5">
    <tableColumn id="1" xr3:uid="{00000000-0010-0000-0400-000001000000}" name="Projeto"/>
    <tableColumn id="2" xr3:uid="{00000000-0010-0000-0400-000002000000}" name="Vínculo"/>
    <tableColumn id="3" xr3:uid="{00000000-0010-0000-0400-000003000000}" name="Elemento" totalsRowFunction="count"/>
    <tableColumn id="4" xr3:uid="{00000000-0010-0000-0400-000004000000}" name="Id do Revit"/>
    <tableColumn id="5" xr3:uid="{00000000-0010-0000-0400-000005000000}" name="Totais: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Elements1131" displayName="Elements1131" ref="A6:E9" totalsRowCount="1" totalsRowCellStyle="styleRegular">
  <autoFilter ref="A6:E8" xr:uid="{00000000-0009-0000-0100-000006000000}"/>
  <tableColumns count="5">
    <tableColumn id="1" xr3:uid="{00000000-0010-0000-0500-000001000000}" name="Projeto"/>
    <tableColumn id="2" xr3:uid="{00000000-0010-0000-0500-000002000000}" name="Vínculo"/>
    <tableColumn id="3" xr3:uid="{00000000-0010-0000-0500-000003000000}" name="Elemento" totalsRowFunction="count"/>
    <tableColumn id="4" xr3:uid="{00000000-0010-0000-0500-000004000000}" name="Id do Revit"/>
    <tableColumn id="5" xr3:uid="{00000000-0010-0000-0500-000005000000}" name="Totais: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showGridLines="0" workbookViewId="0">
      <selection activeCell="H20" sqref="H20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13" t="s">
        <v>0</v>
      </c>
      <c r="B1" s="13" t="s">
        <v>0</v>
      </c>
      <c r="C1" s="13" t="s">
        <v>0</v>
      </c>
      <c r="D1" s="13" t="s">
        <v>0</v>
      </c>
      <c r="E1" s="13" t="s">
        <v>0</v>
      </c>
      <c r="F1" s="13" t="s">
        <v>0</v>
      </c>
      <c r="G1" s="13" t="s">
        <v>0</v>
      </c>
      <c r="H1" s="13" t="s">
        <v>0</v>
      </c>
      <c r="I1" s="13" t="s">
        <v>0</v>
      </c>
    </row>
    <row r="2" spans="1:9">
      <c r="A2" s="13" t="s">
        <v>0</v>
      </c>
      <c r="B2" s="13" t="s">
        <v>0</v>
      </c>
      <c r="C2" s="13" t="s">
        <v>0</v>
      </c>
      <c r="D2" s="13" t="s">
        <v>0</v>
      </c>
      <c r="E2" s="13" t="s">
        <v>0</v>
      </c>
      <c r="F2" s="13" t="s">
        <v>0</v>
      </c>
      <c r="G2" s="13" t="s">
        <v>0</v>
      </c>
      <c r="H2" s="13" t="s">
        <v>0</v>
      </c>
      <c r="I2" s="13" t="s">
        <v>0</v>
      </c>
    </row>
    <row r="4" spans="1:9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</row>
    <row r="5" spans="1:9">
      <c r="A5" s="4" t="s">
        <v>10</v>
      </c>
      <c r="B5" s="5"/>
      <c r="C5" s="5"/>
      <c r="D5" s="4" t="s">
        <v>11</v>
      </c>
      <c r="E5" s="5"/>
      <c r="F5" s="4">
        <v>1</v>
      </c>
      <c r="G5" s="5"/>
      <c r="H5" s="5"/>
      <c r="I5" s="4">
        <v>12953.803759650002</v>
      </c>
    </row>
    <row r="6" spans="1:9">
      <c r="A6" s="6" t="s">
        <v>12</v>
      </c>
      <c r="B6" s="6" t="s">
        <v>13</v>
      </c>
      <c r="C6" s="6" t="s">
        <v>14</v>
      </c>
      <c r="D6" s="6" t="s">
        <v>15</v>
      </c>
      <c r="E6" s="6" t="s">
        <v>16</v>
      </c>
      <c r="F6" s="7" t="s">
        <v>17</v>
      </c>
      <c r="G6" s="6">
        <v>3.89</v>
      </c>
      <c r="H6" s="6">
        <v>4.6621650000000008</v>
      </c>
      <c r="I6" s="6">
        <v>8896.6229829000022</v>
      </c>
    </row>
    <row r="7" spans="1:9" ht="36.75">
      <c r="A7" s="6" t="s">
        <v>18</v>
      </c>
      <c r="B7" s="6" t="s">
        <v>19</v>
      </c>
      <c r="C7" s="6" t="s">
        <v>14</v>
      </c>
      <c r="D7" s="6" t="s">
        <v>20</v>
      </c>
      <c r="E7" s="6" t="s">
        <v>64</v>
      </c>
      <c r="F7" s="7" t="s">
        <v>22</v>
      </c>
      <c r="G7" s="6">
        <v>1950.26</v>
      </c>
      <c r="H7" s="6">
        <v>2337.38661</v>
      </c>
      <c r="I7" s="6">
        <v>2337.38661</v>
      </c>
    </row>
    <row r="8" spans="1:9">
      <c r="A8" s="6" t="s">
        <v>23</v>
      </c>
      <c r="B8" s="6" t="s">
        <v>24</v>
      </c>
      <c r="C8" s="6" t="s">
        <v>14</v>
      </c>
      <c r="D8" s="6" t="s">
        <v>25</v>
      </c>
      <c r="E8" s="6" t="s">
        <v>16</v>
      </c>
      <c r="F8" s="7" t="s">
        <v>26</v>
      </c>
      <c r="G8" s="6">
        <v>1.65</v>
      </c>
      <c r="H8" s="6">
        <v>1.9775250000000002</v>
      </c>
      <c r="I8" s="6">
        <v>1719.7941667500002</v>
      </c>
    </row>
    <row r="9" spans="1:9">
      <c r="I9" s="2">
        <v>12953.803759650002</v>
      </c>
    </row>
  </sheetData>
  <mergeCells count="1">
    <mergeCell ref="A1:I2"/>
  </mergeCells>
  <hyperlinks>
    <hyperlink ref="A5" location="'1.1'!A1" display="1.1" xr:uid="{00000000-0004-0000-0000-000000000000}"/>
    <hyperlink ref="A6" location="'1.1.1'!A1" display="1.1.1" xr:uid="{00000000-0004-0000-0000-000001000000}"/>
    <hyperlink ref="F6" location="'1.1.1E'!A1" display="1908,26" xr:uid="{00000000-0004-0000-0000-000002000000}"/>
    <hyperlink ref="A7" location="'1.1.2'!A1" display="1.1.2" xr:uid="{00000000-0004-0000-0000-000003000000}"/>
    <hyperlink ref="F7" location="'1.1.2E'!A1" display="1,00" xr:uid="{00000000-0004-0000-0000-000004000000}"/>
    <hyperlink ref="A8" location="'1.1.3'!A1" display="1.1.3" xr:uid="{00000000-0004-0000-0000-000005000000}"/>
    <hyperlink ref="F8" location="'1.1.3E'!A1" display="869,67" xr:uid="{00000000-0004-0000-0000-000006000000}"/>
  </hyperlink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4" t="s">
        <v>10</v>
      </c>
      <c r="B2" s="5"/>
      <c r="C2" s="5"/>
      <c r="D2" s="4" t="s">
        <v>11</v>
      </c>
      <c r="E2" s="5"/>
      <c r="F2" s="4">
        <v>1</v>
      </c>
      <c r="G2" s="5"/>
      <c r="H2" s="5"/>
      <c r="I2" s="4">
        <v>12953.803759650002</v>
      </c>
    </row>
  </sheetData>
  <hyperlinks>
    <hyperlink ref="A2" location="'Orçamento'!A1" display="1.1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20"/>
  <sheetViews>
    <sheetView showGridLines="0" tabSelected="1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12</v>
      </c>
      <c r="B2" s="6" t="s">
        <v>13</v>
      </c>
      <c r="C2" s="6" t="s">
        <v>14</v>
      </c>
      <c r="D2" s="6" t="s">
        <v>15</v>
      </c>
      <c r="E2" s="6" t="s">
        <v>16</v>
      </c>
      <c r="F2" s="6" t="s">
        <v>17</v>
      </c>
      <c r="G2" s="6">
        <v>3.89</v>
      </c>
      <c r="H2" s="6">
        <v>4.6621650000000008</v>
      </c>
      <c r="I2" s="6">
        <v>8896.6229829000022</v>
      </c>
    </row>
    <row r="5" spans="1:9">
      <c r="A5" s="14" t="s">
        <v>27</v>
      </c>
      <c r="B5" s="14" t="s">
        <v>27</v>
      </c>
      <c r="C5" s="14" t="s">
        <v>27</v>
      </c>
      <c r="D5" s="14" t="s">
        <v>27</v>
      </c>
      <c r="E5" s="14" t="s">
        <v>27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28</v>
      </c>
      <c r="C7" s="8" t="s">
        <v>29</v>
      </c>
      <c r="D7" s="8" t="s">
        <v>30</v>
      </c>
      <c r="E7" s="8" t="s">
        <v>9</v>
      </c>
    </row>
    <row r="8" spans="1:9">
      <c r="A8" s="9">
        <v>1</v>
      </c>
      <c r="B8" s="9" t="s">
        <v>31</v>
      </c>
      <c r="C8" s="9">
        <v>2</v>
      </c>
      <c r="D8" s="9" t="s">
        <v>32</v>
      </c>
      <c r="E8" s="9">
        <v>1908.2624950548072</v>
      </c>
    </row>
    <row r="9" spans="1:9">
      <c r="A9" s="9" t="s">
        <v>33</v>
      </c>
      <c r="B9" s="9" t="s">
        <v>33</v>
      </c>
      <c r="C9" s="9">
        <f>SUBTOTAL(109,Criteria_Summary1.1.1[Elementos])</f>
        <v>2</v>
      </c>
      <c r="D9" s="9" t="s">
        <v>33</v>
      </c>
      <c r="E9" s="9">
        <f>SUBTOTAL(109,Criteria_Summary1.1.1[Total])</f>
        <v>1908.2624950548072</v>
      </c>
    </row>
    <row r="10" spans="1:9">
      <c r="A10" s="10" t="s">
        <v>34</v>
      </c>
      <c r="B10" s="10">
        <v>0</v>
      </c>
      <c r="C10" s="11"/>
      <c r="D10" s="11"/>
      <c r="E10" s="10">
        <v>1908.26</v>
      </c>
    </row>
    <row r="13" spans="1:9">
      <c r="A13" s="16" t="s">
        <v>32</v>
      </c>
      <c r="B13" s="16" t="s">
        <v>32</v>
      </c>
      <c r="C13" s="16" t="s">
        <v>32</v>
      </c>
      <c r="D13" s="16" t="s">
        <v>32</v>
      </c>
      <c r="E13" s="16" t="s">
        <v>32</v>
      </c>
    </row>
    <row r="14" spans="1:9">
      <c r="A14" s="17"/>
      <c r="B14" s="17"/>
      <c r="C14" s="17"/>
      <c r="D14" s="17"/>
      <c r="E14" s="17"/>
    </row>
    <row r="15" spans="1:9">
      <c r="A15" s="12" t="s">
        <v>28</v>
      </c>
      <c r="B15" s="12" t="s">
        <v>29</v>
      </c>
      <c r="C15" s="18" t="s">
        <v>35</v>
      </c>
      <c r="D15" s="18" t="s">
        <v>35</v>
      </c>
      <c r="E15" s="12" t="s">
        <v>9</v>
      </c>
    </row>
    <row r="16" spans="1:9">
      <c r="A16" s="9" t="s">
        <v>31</v>
      </c>
      <c r="B16" s="9">
        <v>2</v>
      </c>
      <c r="C16" s="19" t="s">
        <v>36</v>
      </c>
      <c r="D16" s="19" t="s">
        <v>36</v>
      </c>
      <c r="E16" s="9">
        <v>1908.2624950548072</v>
      </c>
    </row>
    <row r="18" spans="1:5">
      <c r="A18" s="20" t="s">
        <v>37</v>
      </c>
      <c r="B18" s="20" t="s">
        <v>37</v>
      </c>
      <c r="C18" s="20" t="s">
        <v>37</v>
      </c>
      <c r="D18" s="20" t="s">
        <v>37</v>
      </c>
      <c r="E18" s="20" t="s">
        <v>37</v>
      </c>
    </row>
    <row r="19" spans="1:5">
      <c r="A19" s="18" t="s">
        <v>38</v>
      </c>
      <c r="B19" s="12"/>
      <c r="C19" s="12"/>
      <c r="D19" s="12" t="s">
        <v>28</v>
      </c>
      <c r="E19" s="12"/>
    </row>
    <row r="20" spans="1:5">
      <c r="A20" s="19" t="s">
        <v>39</v>
      </c>
      <c r="B20" s="19" t="s">
        <v>39</v>
      </c>
      <c r="C20" s="19" t="s">
        <v>39</v>
      </c>
      <c r="D20" s="9" t="s">
        <v>40</v>
      </c>
      <c r="E20" s="9" t="s">
        <v>41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.1'!A1" display="1.1.1" xr:uid="{00000000-0004-0000-0200-000000000000}"/>
    <hyperlink ref="F2" location="'1.1.1E'!A1" display="1908,26" xr:uid="{00000000-0004-0000-0200-000001000000}"/>
    <hyperlink ref="E10" location="'1.1.1E'!A1" display="'1.1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36.75">
      <c r="A2" s="6" t="s">
        <v>18</v>
      </c>
      <c r="B2" s="6" t="s">
        <v>19</v>
      </c>
      <c r="C2" s="6" t="s">
        <v>14</v>
      </c>
      <c r="D2" s="6" t="s">
        <v>20</v>
      </c>
      <c r="E2" s="6" t="s">
        <v>21</v>
      </c>
      <c r="F2" s="6" t="s">
        <v>42</v>
      </c>
      <c r="G2" s="6">
        <v>1950.26</v>
      </c>
      <c r="H2" s="6">
        <v>2337.38661</v>
      </c>
      <c r="I2" s="6">
        <v>2337.38661</v>
      </c>
    </row>
    <row r="5" spans="1:9">
      <c r="A5" s="14" t="s">
        <v>27</v>
      </c>
      <c r="B5" s="14" t="s">
        <v>27</v>
      </c>
      <c r="C5" s="14" t="s">
        <v>27</v>
      </c>
      <c r="D5" s="14" t="s">
        <v>27</v>
      </c>
      <c r="E5" s="14" t="s">
        <v>27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28</v>
      </c>
      <c r="C7" s="8" t="s">
        <v>29</v>
      </c>
      <c r="D7" s="8" t="s">
        <v>30</v>
      </c>
      <c r="E7" s="8" t="s">
        <v>9</v>
      </c>
    </row>
    <row r="8" spans="1:9">
      <c r="A8" s="9">
        <v>1</v>
      </c>
      <c r="B8" s="9" t="s">
        <v>43</v>
      </c>
      <c r="C8" s="9">
        <v>1</v>
      </c>
      <c r="D8" s="9" t="s">
        <v>44</v>
      </c>
      <c r="E8" s="9">
        <v>1</v>
      </c>
    </row>
    <row r="9" spans="1:9">
      <c r="A9" s="9" t="s">
        <v>33</v>
      </c>
      <c r="B9" s="9" t="s">
        <v>33</v>
      </c>
      <c r="C9" s="9">
        <f>SUBTOTAL(109,Criteria_Summary1.1.2[Elementos])</f>
        <v>1</v>
      </c>
      <c r="D9" s="9" t="s">
        <v>33</v>
      </c>
      <c r="E9" s="9">
        <f>SUBTOTAL(109,Criteria_Summary1.1.2[Total])</f>
        <v>1</v>
      </c>
    </row>
    <row r="10" spans="1:9">
      <c r="A10" s="10" t="s">
        <v>34</v>
      </c>
      <c r="B10" s="10">
        <v>0</v>
      </c>
      <c r="C10" s="11"/>
      <c r="D10" s="11"/>
      <c r="E10" s="10">
        <v>1</v>
      </c>
    </row>
    <row r="13" spans="1:9">
      <c r="A13" s="16" t="s">
        <v>44</v>
      </c>
      <c r="B13" s="16" t="s">
        <v>44</v>
      </c>
      <c r="C13" s="16" t="s">
        <v>44</v>
      </c>
      <c r="D13" s="16" t="s">
        <v>44</v>
      </c>
      <c r="E13" s="16" t="s">
        <v>44</v>
      </c>
    </row>
    <row r="14" spans="1:9">
      <c r="A14" s="17"/>
      <c r="B14" s="17"/>
      <c r="C14" s="17"/>
      <c r="D14" s="17"/>
      <c r="E14" s="17"/>
    </row>
    <row r="15" spans="1:9">
      <c r="A15" s="12" t="s">
        <v>28</v>
      </c>
      <c r="B15" s="12" t="s">
        <v>29</v>
      </c>
      <c r="C15" s="18" t="s">
        <v>35</v>
      </c>
      <c r="D15" s="18" t="s">
        <v>35</v>
      </c>
      <c r="E15" s="12" t="s">
        <v>9</v>
      </c>
    </row>
    <row r="16" spans="1:9">
      <c r="A16" s="9" t="s">
        <v>43</v>
      </c>
      <c r="B16" s="9">
        <v>1</v>
      </c>
      <c r="C16" s="19" t="s">
        <v>45</v>
      </c>
      <c r="D16" s="19" t="s">
        <v>45</v>
      </c>
      <c r="E16" s="9">
        <v>1</v>
      </c>
    </row>
    <row r="18" spans="1:5">
      <c r="A18" s="20" t="s">
        <v>46</v>
      </c>
      <c r="B18" s="20" t="s">
        <v>46</v>
      </c>
      <c r="C18" s="20" t="s">
        <v>46</v>
      </c>
      <c r="D18" s="20" t="s">
        <v>46</v>
      </c>
      <c r="E18" s="20" t="s">
        <v>46</v>
      </c>
    </row>
    <row r="19" spans="1:5">
      <c r="A19" s="18" t="s">
        <v>47</v>
      </c>
      <c r="B19" s="18" t="s">
        <v>47</v>
      </c>
      <c r="C19" s="18" t="s">
        <v>47</v>
      </c>
      <c r="D19" s="12" t="s">
        <v>48</v>
      </c>
      <c r="E19" s="12"/>
    </row>
    <row r="20" spans="1:5">
      <c r="A20" s="9"/>
      <c r="B20" s="9"/>
      <c r="C20" s="9"/>
      <c r="D20" s="9" t="s">
        <v>49</v>
      </c>
      <c r="E20" s="9" t="s">
        <v>41</v>
      </c>
    </row>
    <row r="22" spans="1:5">
      <c r="A22" s="20" t="s">
        <v>37</v>
      </c>
      <c r="B22" s="20" t="s">
        <v>37</v>
      </c>
      <c r="C22" s="20" t="s">
        <v>37</v>
      </c>
      <c r="D22" s="20" t="s">
        <v>37</v>
      </c>
      <c r="E22" s="20" t="s">
        <v>37</v>
      </c>
    </row>
    <row r="23" spans="1:5">
      <c r="A23" s="18" t="s">
        <v>38</v>
      </c>
      <c r="B23" s="12"/>
      <c r="C23" s="12"/>
      <c r="D23" s="12" t="s">
        <v>28</v>
      </c>
      <c r="E23" s="12"/>
    </row>
    <row r="24" spans="1:5">
      <c r="A24" s="19" t="s">
        <v>50</v>
      </c>
      <c r="B24" s="19" t="s">
        <v>50</v>
      </c>
      <c r="C24" s="19" t="s">
        <v>50</v>
      </c>
      <c r="D24" s="9" t="s">
        <v>51</v>
      </c>
      <c r="E24" s="9" t="s">
        <v>41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.1'!A1" display="1.1.2" xr:uid="{00000000-0004-0000-0300-000000000000}"/>
    <hyperlink ref="F2" location="'1.1.2E'!A1" display="1" xr:uid="{00000000-0004-0000-0300-000001000000}"/>
    <hyperlink ref="E10" location="'1.1.2E'!A1" display="'1.1.2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23</v>
      </c>
      <c r="B2" s="6" t="s">
        <v>24</v>
      </c>
      <c r="C2" s="6" t="s">
        <v>14</v>
      </c>
      <c r="D2" s="6" t="s">
        <v>25</v>
      </c>
      <c r="E2" s="6" t="s">
        <v>16</v>
      </c>
      <c r="F2" s="6" t="s">
        <v>26</v>
      </c>
      <c r="G2" s="6">
        <v>1.65</v>
      </c>
      <c r="H2" s="6">
        <v>1.9775250000000002</v>
      </c>
      <c r="I2" s="6">
        <v>1719.7941667500002</v>
      </c>
    </row>
    <row r="5" spans="1:9">
      <c r="A5" s="14" t="s">
        <v>27</v>
      </c>
      <c r="B5" s="14" t="s">
        <v>27</v>
      </c>
      <c r="C5" s="14" t="s">
        <v>27</v>
      </c>
      <c r="D5" s="14" t="s">
        <v>27</v>
      </c>
      <c r="E5" s="14" t="s">
        <v>27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28</v>
      </c>
      <c r="C7" s="8" t="s">
        <v>29</v>
      </c>
      <c r="D7" s="8" t="s">
        <v>30</v>
      </c>
      <c r="E7" s="8" t="s">
        <v>9</v>
      </c>
    </row>
    <row r="8" spans="1:9">
      <c r="A8" s="9">
        <v>1</v>
      </c>
      <c r="B8" s="9" t="s">
        <v>43</v>
      </c>
      <c r="C8" s="9">
        <v>2</v>
      </c>
      <c r="D8" s="9" t="s">
        <v>32</v>
      </c>
      <c r="E8" s="9">
        <v>869.66647345157662</v>
      </c>
    </row>
    <row r="9" spans="1:9">
      <c r="A9" s="9" t="s">
        <v>33</v>
      </c>
      <c r="B9" s="9" t="s">
        <v>33</v>
      </c>
      <c r="C9" s="9">
        <f>SUBTOTAL(109,Criteria_Summary1.1.3[Elementos])</f>
        <v>2</v>
      </c>
      <c r="D9" s="9" t="s">
        <v>33</v>
      </c>
      <c r="E9" s="9">
        <f>SUBTOTAL(109,Criteria_Summary1.1.3[Total])</f>
        <v>869.66647345157662</v>
      </c>
    </row>
    <row r="10" spans="1:9">
      <c r="A10" s="10" t="s">
        <v>34</v>
      </c>
      <c r="B10" s="10">
        <v>0</v>
      </c>
      <c r="C10" s="11"/>
      <c r="D10" s="11"/>
      <c r="E10" s="10">
        <v>869.67</v>
      </c>
    </row>
    <row r="13" spans="1:9">
      <c r="A13" s="16" t="s">
        <v>32</v>
      </c>
      <c r="B13" s="16" t="s">
        <v>32</v>
      </c>
      <c r="C13" s="16" t="s">
        <v>32</v>
      </c>
      <c r="D13" s="16" t="s">
        <v>32</v>
      </c>
      <c r="E13" s="16" t="s">
        <v>32</v>
      </c>
    </row>
    <row r="14" spans="1:9">
      <c r="A14" s="17"/>
      <c r="B14" s="17"/>
      <c r="C14" s="17"/>
      <c r="D14" s="17"/>
      <c r="E14" s="17"/>
    </row>
    <row r="15" spans="1:9">
      <c r="A15" s="12" t="s">
        <v>28</v>
      </c>
      <c r="B15" s="12" t="s">
        <v>29</v>
      </c>
      <c r="C15" s="18" t="s">
        <v>35</v>
      </c>
      <c r="D15" s="18" t="s">
        <v>35</v>
      </c>
      <c r="E15" s="12" t="s">
        <v>9</v>
      </c>
    </row>
    <row r="16" spans="1:9">
      <c r="A16" s="9" t="s">
        <v>43</v>
      </c>
      <c r="B16" s="9">
        <v>2</v>
      </c>
      <c r="C16" s="19" t="s">
        <v>36</v>
      </c>
      <c r="D16" s="19" t="s">
        <v>36</v>
      </c>
      <c r="E16" s="9">
        <v>869.66647345157662</v>
      </c>
    </row>
    <row r="18" spans="1:5">
      <c r="A18" s="20" t="s">
        <v>46</v>
      </c>
      <c r="B18" s="20" t="s">
        <v>46</v>
      </c>
      <c r="C18" s="20" t="s">
        <v>46</v>
      </c>
      <c r="D18" s="20" t="s">
        <v>46</v>
      </c>
      <c r="E18" s="20" t="s">
        <v>46</v>
      </c>
    </row>
    <row r="19" spans="1:5">
      <c r="A19" s="18" t="s">
        <v>47</v>
      </c>
      <c r="B19" s="18" t="s">
        <v>47</v>
      </c>
      <c r="C19" s="18" t="s">
        <v>47</v>
      </c>
      <c r="D19" s="12" t="s">
        <v>48</v>
      </c>
      <c r="E19" s="12"/>
    </row>
    <row r="20" spans="1:5">
      <c r="A20" s="9"/>
      <c r="B20" s="9"/>
      <c r="C20" s="9"/>
      <c r="D20" s="9" t="s">
        <v>49</v>
      </c>
      <c r="E20" s="9" t="s">
        <v>41</v>
      </c>
    </row>
    <row r="22" spans="1:5">
      <c r="A22" s="20" t="s">
        <v>37</v>
      </c>
      <c r="B22" s="20" t="s">
        <v>37</v>
      </c>
      <c r="C22" s="20" t="s">
        <v>37</v>
      </c>
      <c r="D22" s="20" t="s">
        <v>37</v>
      </c>
      <c r="E22" s="20" t="s">
        <v>37</v>
      </c>
    </row>
    <row r="23" spans="1:5">
      <c r="A23" s="18" t="s">
        <v>38</v>
      </c>
      <c r="B23" s="12"/>
      <c r="C23" s="12"/>
      <c r="D23" s="12" t="s">
        <v>28</v>
      </c>
      <c r="E23" s="12"/>
    </row>
    <row r="24" spans="1:5">
      <c r="A24" s="19" t="s">
        <v>39</v>
      </c>
      <c r="B24" s="19" t="s">
        <v>39</v>
      </c>
      <c r="C24" s="19" t="s">
        <v>39</v>
      </c>
      <c r="D24" s="9" t="s">
        <v>52</v>
      </c>
      <c r="E24" s="9" t="s">
        <v>41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.1'!A1" display="1.1.3" xr:uid="{00000000-0004-0000-0400-000000000000}"/>
    <hyperlink ref="F2" location="'1.1.3E'!A1" display="869,67" xr:uid="{00000000-0004-0000-0400-000001000000}"/>
    <hyperlink ref="E10" location="'1.1.3E'!A1" display="'1.1.3E'!A1" xr:uid="{00000000-0004-0000-0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15</v>
      </c>
      <c r="B1" s="21" t="s">
        <v>15</v>
      </c>
      <c r="C1" s="21" t="s">
        <v>15</v>
      </c>
      <c r="D1" s="21" t="s">
        <v>15</v>
      </c>
      <c r="E1" s="21" t="s">
        <v>15</v>
      </c>
    </row>
    <row r="2" spans="1:5">
      <c r="A2" s="21" t="s">
        <v>15</v>
      </c>
      <c r="B2" s="21" t="s">
        <v>15</v>
      </c>
      <c r="C2" s="21" t="s">
        <v>15</v>
      </c>
      <c r="D2" s="21" t="s">
        <v>15</v>
      </c>
      <c r="E2" s="21" t="s">
        <v>15</v>
      </c>
    </row>
    <row r="4" spans="1:5">
      <c r="A4" s="16" t="s">
        <v>32</v>
      </c>
      <c r="B4" s="16" t="s">
        <v>32</v>
      </c>
      <c r="C4" s="16" t="s">
        <v>32</v>
      </c>
      <c r="D4" s="16" t="s">
        <v>32</v>
      </c>
      <c r="E4" s="16" t="s">
        <v>32</v>
      </c>
    </row>
    <row r="5" spans="1:5">
      <c r="A5" s="22" t="s">
        <v>36</v>
      </c>
      <c r="B5" s="22" t="s">
        <v>36</v>
      </c>
      <c r="C5" s="22" t="s">
        <v>36</v>
      </c>
      <c r="D5" s="22" t="s">
        <v>36</v>
      </c>
      <c r="E5" s="22" t="s">
        <v>36</v>
      </c>
    </row>
    <row r="6" spans="1:5">
      <c r="A6" s="8" t="s">
        <v>53</v>
      </c>
      <c r="B6" s="8" t="s">
        <v>54</v>
      </c>
      <c r="C6" s="8" t="s">
        <v>55</v>
      </c>
      <c r="D6" s="8" t="s">
        <v>56</v>
      </c>
      <c r="E6" s="8" t="s">
        <v>57</v>
      </c>
    </row>
    <row r="7" spans="1:5" ht="24.75">
      <c r="A7" s="9" t="s">
        <v>58</v>
      </c>
      <c r="B7" s="9" t="s">
        <v>49</v>
      </c>
      <c r="C7" s="9" t="s">
        <v>40</v>
      </c>
      <c r="D7" s="9" t="s">
        <v>59</v>
      </c>
      <c r="E7" s="9">
        <v>1736.2646980001707</v>
      </c>
    </row>
    <row r="8" spans="1:5" ht="24.75">
      <c r="A8" s="9" t="s">
        <v>58</v>
      </c>
      <c r="B8" s="9" t="s">
        <v>49</v>
      </c>
      <c r="C8" s="9" t="s">
        <v>40</v>
      </c>
      <c r="D8" s="9" t="s">
        <v>60</v>
      </c>
      <c r="E8" s="9">
        <v>171.99779705463632</v>
      </c>
    </row>
    <row r="9" spans="1:5">
      <c r="A9" s="1" t="s">
        <v>33</v>
      </c>
      <c r="B9" s="1" t="s">
        <v>33</v>
      </c>
      <c r="C9" s="1">
        <f>SUBTOTAL(103,Elements1111[Elemento])</f>
        <v>2</v>
      </c>
      <c r="D9" s="1" t="s">
        <v>33</v>
      </c>
      <c r="E9" s="1">
        <f>SUBTOTAL(109,Elements1111[Totais:])</f>
        <v>1908.262495054807</v>
      </c>
    </row>
  </sheetData>
  <mergeCells count="3">
    <mergeCell ref="A1:E2"/>
    <mergeCell ref="A4:E4"/>
    <mergeCell ref="A5:E5"/>
  </mergeCells>
  <hyperlinks>
    <hyperlink ref="A1" location="'1.1.1'!A1" display="MARCACAO DE OBRA SEM INSTRUMENTO TOPOGRAFICO,CONSIDERADA A PROJECAO HORIZONTAL DA AREA ENVOLVENTE" xr:uid="{00000000-0004-0000-0500-000000000000}"/>
    <hyperlink ref="B1" location="'1.1.1'!A1" display="MARCACAO DE OBRA SEM INSTRUMENTO TOPOGRAFICO,CONSIDERADA A PROJECAO HORIZONTAL DA AREA ENVOLVENTE" xr:uid="{00000000-0004-0000-0500-000001000000}"/>
    <hyperlink ref="C1" location="'1.1.1'!A1" display="MARCACAO DE OBRA SEM INSTRUMENTO TOPOGRAFICO,CONSIDERADA A PROJECAO HORIZONTAL DA AREA ENVOLVENTE" xr:uid="{00000000-0004-0000-0500-000002000000}"/>
    <hyperlink ref="D1" location="'1.1.1'!A1" display="MARCACAO DE OBRA SEM INSTRUMENTO TOPOGRAFICO,CONSIDERADA A PROJECAO HORIZONTAL DA AREA ENVOLVENTE" xr:uid="{00000000-0004-0000-0500-000003000000}"/>
    <hyperlink ref="E1" location="'1.1.1'!A1" display="MARCACAO DE OBRA SEM INSTRUMENTO TOPOGRAFICO,CONSIDERADA A PROJECAO HORIZONTAL DA AREA ENVOLVENTE" xr:uid="{00000000-0004-0000-0500-000004000000}"/>
    <hyperlink ref="A2" location="'1.1.1'!A1" display="MARCACAO DE OBRA SEM INSTRUMENTO TOPOGRAFICO,CONSIDERADA A PROJECAO HORIZONTAL DA AREA ENVOLVENTE" xr:uid="{00000000-0004-0000-0500-000005000000}"/>
    <hyperlink ref="B2" location="'1.1.1'!A1" display="MARCACAO DE OBRA SEM INSTRUMENTO TOPOGRAFICO,CONSIDERADA A PROJECAO HORIZONTAL DA AREA ENVOLVENTE" xr:uid="{00000000-0004-0000-0500-000006000000}"/>
    <hyperlink ref="C2" location="'1.1.1'!A1" display="MARCACAO DE OBRA SEM INSTRUMENTO TOPOGRAFICO,CONSIDERADA A PROJECAO HORIZONTAL DA AREA ENVOLVENTE" xr:uid="{00000000-0004-0000-0500-000007000000}"/>
    <hyperlink ref="D2" location="'1.1.1'!A1" display="MARCACAO DE OBRA SEM INSTRUMENTO TOPOGRAFICO,CONSIDERADA A PROJECAO HORIZONTAL DA AREA ENVOLVENTE" xr:uid="{00000000-0004-0000-0500-000008000000}"/>
    <hyperlink ref="E2" location="'1.1.1'!A1" display="MARCACAO DE OBRA SEM INSTRUMENTO TOPOGRAFICO,CONSIDERADA A PROJECAO HORIZONTAL DA AREA ENVOLVENTE" xr:uid="{00000000-0004-0000-0500-000009000000}"/>
    <hyperlink ref="A4" location="'1.1.1'!A1" display="Pisos (Área)" xr:uid="{00000000-0004-0000-0500-00000A000000}"/>
    <hyperlink ref="B4" location="'1.1.1'!A1" display="Pisos (Área)" xr:uid="{00000000-0004-0000-0500-00000B000000}"/>
    <hyperlink ref="C4" location="'1.1.1'!A1" display="Pisos (Área)" xr:uid="{00000000-0004-0000-0500-00000C000000}"/>
    <hyperlink ref="D4" location="'1.1.1'!A1" display="Pisos (Área)" xr:uid="{00000000-0004-0000-0500-00000D000000}"/>
    <hyperlink ref="E4" location="'1.1.1'!A1" display="Pisos (Área)" xr:uid="{00000000-0004-0000-0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20</v>
      </c>
      <c r="B1" s="21" t="s">
        <v>20</v>
      </c>
      <c r="C1" s="21" t="s">
        <v>20</v>
      </c>
      <c r="D1" s="21" t="s">
        <v>20</v>
      </c>
      <c r="E1" s="21" t="s">
        <v>20</v>
      </c>
    </row>
    <row r="2" spans="1:5">
      <c r="A2" s="21" t="s">
        <v>20</v>
      </c>
      <c r="B2" s="21" t="s">
        <v>20</v>
      </c>
      <c r="C2" s="21" t="s">
        <v>20</v>
      </c>
      <c r="D2" s="21" t="s">
        <v>20</v>
      </c>
      <c r="E2" s="21" t="s">
        <v>20</v>
      </c>
    </row>
    <row r="4" spans="1:5">
      <c r="A4" s="16" t="s">
        <v>44</v>
      </c>
      <c r="B4" s="16" t="s">
        <v>44</v>
      </c>
      <c r="C4" s="16" t="s">
        <v>44</v>
      </c>
      <c r="D4" s="16" t="s">
        <v>44</v>
      </c>
      <c r="E4" s="16" t="s">
        <v>44</v>
      </c>
    </row>
    <row r="5" spans="1:5">
      <c r="A5" s="22" t="s">
        <v>33</v>
      </c>
      <c r="B5" s="22" t="s">
        <v>33</v>
      </c>
      <c r="C5" s="22" t="s">
        <v>33</v>
      </c>
      <c r="D5" s="22" t="s">
        <v>33</v>
      </c>
      <c r="E5" s="22" t="s">
        <v>33</v>
      </c>
    </row>
    <row r="6" spans="1:5">
      <c r="A6" s="8" t="s">
        <v>53</v>
      </c>
      <c r="B6" s="8" t="s">
        <v>54</v>
      </c>
      <c r="C6" s="8" t="s">
        <v>55</v>
      </c>
      <c r="D6" s="8" t="s">
        <v>56</v>
      </c>
      <c r="E6" s="8" t="s">
        <v>57</v>
      </c>
    </row>
    <row r="7" spans="1:5" ht="24.75">
      <c r="A7" s="9" t="s">
        <v>58</v>
      </c>
      <c r="B7" s="9" t="s">
        <v>49</v>
      </c>
      <c r="C7" s="9" t="s">
        <v>51</v>
      </c>
      <c r="D7" s="9" t="s">
        <v>61</v>
      </c>
      <c r="E7" s="9">
        <v>1</v>
      </c>
    </row>
    <row r="8" spans="1:5">
      <c r="A8" s="1" t="s">
        <v>33</v>
      </c>
      <c r="B8" s="1" t="s">
        <v>33</v>
      </c>
      <c r="C8" s="1">
        <f>SUBTOTAL(103,Elements1121[Elemento])</f>
        <v>1</v>
      </c>
      <c r="D8" s="1" t="s">
        <v>33</v>
      </c>
      <c r="E8" s="1">
        <f>SUBTOTAL(109,Elements1121[Totais:])</f>
        <v>1</v>
      </c>
    </row>
  </sheetData>
  <mergeCells count="3">
    <mergeCell ref="A1:E2"/>
    <mergeCell ref="A4:E4"/>
    <mergeCell ref="A5:E5"/>
  </mergeCells>
  <hyperlinks>
    <hyperlink ref="A1" location="'1.1.2'!A1" display="RELATORIO FINAL DE OBRAS OU SERVICOS DE ENGENHARIA,REGISTROFOTOGRAFICO DOS SERVICOS,ACOMPANHADO DE LEGENDAS E INDICACAODA LOCALIZACAO,INFORMACOES CONTRATUAIS,PLANILHA ORCAMENTARIA E DESCRICAO DO ESCOPO DOS SERVICOS REALIZADOS,CONF.RECOMENDACOES E ESPECIFI" xr:uid="{00000000-0004-0000-0600-000000000000}"/>
    <hyperlink ref="B1" location="'1.1.2'!A1" display="RELATORIO FINAL DE OBRAS OU SERVICOS DE ENGENHARIA,REGISTROFOTOGRAFICO DOS SERVICOS,ACOMPANHADO DE LEGENDAS E INDICACAODA LOCALIZACAO,INFORMACOES CONTRATUAIS,PLANILHA ORCAMENTARIA E DESCRICAO DO ESCOPO DOS SERVICOS REALIZADOS,CONF.RECOMENDACOES E ESPECIFI" xr:uid="{00000000-0004-0000-0600-000001000000}"/>
    <hyperlink ref="C1" location="'1.1.2'!A1" display="RELATORIO FINAL DE OBRAS OU SERVICOS DE ENGENHARIA,REGISTROFOTOGRAFICO DOS SERVICOS,ACOMPANHADO DE LEGENDAS E INDICACAODA LOCALIZACAO,INFORMACOES CONTRATUAIS,PLANILHA ORCAMENTARIA E DESCRICAO DO ESCOPO DOS SERVICOS REALIZADOS,CONF.RECOMENDACOES E ESPECIFI" xr:uid="{00000000-0004-0000-0600-000002000000}"/>
    <hyperlink ref="D1" location="'1.1.2'!A1" display="RELATORIO FINAL DE OBRAS OU SERVICOS DE ENGENHARIA,REGISTROFOTOGRAFICO DOS SERVICOS,ACOMPANHADO DE LEGENDAS E INDICACAODA LOCALIZACAO,INFORMACOES CONTRATUAIS,PLANILHA ORCAMENTARIA E DESCRICAO DO ESCOPO DOS SERVICOS REALIZADOS,CONF.RECOMENDACOES E ESPECIFI" xr:uid="{00000000-0004-0000-0600-000003000000}"/>
    <hyperlink ref="E1" location="'1.1.2'!A1" display="RELATORIO FINAL DE OBRAS OU SERVICOS DE ENGENHARIA,REGISTROFOTOGRAFICO DOS SERVICOS,ACOMPANHADO DE LEGENDAS E INDICACAODA LOCALIZACAO,INFORMACOES CONTRATUAIS,PLANILHA ORCAMENTARIA E DESCRICAO DO ESCOPO DOS SERVICOS REALIZADOS,CONF.RECOMENDACOES E ESPECIFI" xr:uid="{00000000-0004-0000-0600-000004000000}"/>
    <hyperlink ref="A2" location="'1.1.2'!A1" display="RELATORIO FINAL DE OBRAS OU SERVICOS DE ENGENHARIA,REGISTROFOTOGRAFICO DOS SERVICOS,ACOMPANHADO DE LEGENDAS E INDICACAODA LOCALIZACAO,INFORMACOES CONTRATUAIS,PLANILHA ORCAMENTARIA E DESCRICAO DO ESCOPO DOS SERVICOS REALIZADOS,CONF.RECOMENDACOES E ESPECIFI" xr:uid="{00000000-0004-0000-0600-000005000000}"/>
    <hyperlink ref="B2" location="'1.1.2'!A1" display="RELATORIO FINAL DE OBRAS OU SERVICOS DE ENGENHARIA,REGISTROFOTOGRAFICO DOS SERVICOS,ACOMPANHADO DE LEGENDAS E INDICACAODA LOCALIZACAO,INFORMACOES CONTRATUAIS,PLANILHA ORCAMENTARIA E DESCRICAO DO ESCOPO DOS SERVICOS REALIZADOS,CONF.RECOMENDACOES E ESPECIFI" xr:uid="{00000000-0004-0000-0600-000006000000}"/>
    <hyperlink ref="C2" location="'1.1.2'!A1" display="RELATORIO FINAL DE OBRAS OU SERVICOS DE ENGENHARIA,REGISTROFOTOGRAFICO DOS SERVICOS,ACOMPANHADO DE LEGENDAS E INDICACAODA LOCALIZACAO,INFORMACOES CONTRATUAIS,PLANILHA ORCAMENTARIA E DESCRICAO DO ESCOPO DOS SERVICOS REALIZADOS,CONF.RECOMENDACOES E ESPECIFI" xr:uid="{00000000-0004-0000-0600-000007000000}"/>
    <hyperlink ref="D2" location="'1.1.2'!A1" display="RELATORIO FINAL DE OBRAS OU SERVICOS DE ENGENHARIA,REGISTROFOTOGRAFICO DOS SERVICOS,ACOMPANHADO DE LEGENDAS E INDICACAODA LOCALIZACAO,INFORMACOES CONTRATUAIS,PLANILHA ORCAMENTARIA E DESCRICAO DO ESCOPO DOS SERVICOS REALIZADOS,CONF.RECOMENDACOES E ESPECIFI" xr:uid="{00000000-0004-0000-0600-000008000000}"/>
    <hyperlink ref="E2" location="'1.1.2'!A1" display="RELATORIO FINAL DE OBRAS OU SERVICOS DE ENGENHARIA,REGISTROFOTOGRAFICO DOS SERVICOS,ACOMPANHADO DE LEGENDAS E INDICACAODA LOCALIZACAO,INFORMACOES CONTRATUAIS,PLANILHA ORCAMENTARIA E DESCRICAO DO ESCOPO DOS SERVICOS REALIZADOS,CONF.RECOMENDACOES E ESPECIFI" xr:uid="{00000000-0004-0000-0600-000009000000}"/>
    <hyperlink ref="A4" location="'1.1.2'!A1" display="Fundações estruturais (a)" xr:uid="{00000000-0004-0000-0600-00000A000000}"/>
    <hyperlink ref="B4" location="'1.1.2'!A1" display="Fundações estruturais (a)" xr:uid="{00000000-0004-0000-0600-00000B000000}"/>
    <hyperlink ref="C4" location="'1.1.2'!A1" display="Fundações estruturais (a)" xr:uid="{00000000-0004-0000-0600-00000C000000}"/>
    <hyperlink ref="D4" location="'1.1.2'!A1" display="Fundações estruturais (a)" xr:uid="{00000000-0004-0000-0600-00000D000000}"/>
    <hyperlink ref="E4" location="'1.1.2'!A1" display="Fundações estruturais (a)" xr:uid="{00000000-0004-0000-06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25</v>
      </c>
      <c r="B1" s="21" t="s">
        <v>25</v>
      </c>
      <c r="C1" s="21" t="s">
        <v>25</v>
      </c>
      <c r="D1" s="21" t="s">
        <v>25</v>
      </c>
      <c r="E1" s="21" t="s">
        <v>25</v>
      </c>
    </row>
    <row r="2" spans="1:5">
      <c r="A2" s="21" t="s">
        <v>25</v>
      </c>
      <c r="B2" s="21" t="s">
        <v>25</v>
      </c>
      <c r="C2" s="21" t="s">
        <v>25</v>
      </c>
      <c r="D2" s="21" t="s">
        <v>25</v>
      </c>
      <c r="E2" s="21" t="s">
        <v>25</v>
      </c>
    </row>
    <row r="4" spans="1:5">
      <c r="A4" s="16" t="s">
        <v>32</v>
      </c>
      <c r="B4" s="16" t="s">
        <v>32</v>
      </c>
      <c r="C4" s="16" t="s">
        <v>32</v>
      </c>
      <c r="D4" s="16" t="s">
        <v>32</v>
      </c>
      <c r="E4" s="16" t="s">
        <v>32</v>
      </c>
    </row>
    <row r="5" spans="1:5">
      <c r="A5" s="22" t="s">
        <v>33</v>
      </c>
      <c r="B5" s="22" t="s">
        <v>33</v>
      </c>
      <c r="C5" s="22" t="s">
        <v>33</v>
      </c>
      <c r="D5" s="22" t="s">
        <v>33</v>
      </c>
      <c r="E5" s="22" t="s">
        <v>33</v>
      </c>
    </row>
    <row r="6" spans="1:5">
      <c r="A6" s="8" t="s">
        <v>53</v>
      </c>
      <c r="B6" s="8" t="s">
        <v>54</v>
      </c>
      <c r="C6" s="8" t="s">
        <v>55</v>
      </c>
      <c r="D6" s="8" t="s">
        <v>56</v>
      </c>
      <c r="E6" s="8" t="s">
        <v>57</v>
      </c>
    </row>
    <row r="7" spans="1:5" ht="24.75">
      <c r="A7" s="9" t="s">
        <v>58</v>
      </c>
      <c r="B7" s="9" t="s">
        <v>49</v>
      </c>
      <c r="C7" s="9" t="s">
        <v>52</v>
      </c>
      <c r="D7" s="9" t="s">
        <v>62</v>
      </c>
      <c r="E7" s="9">
        <v>29.861555202532756</v>
      </c>
    </row>
    <row r="8" spans="1:5" ht="24.75">
      <c r="A8" s="9" t="s">
        <v>58</v>
      </c>
      <c r="B8" s="9" t="s">
        <v>49</v>
      </c>
      <c r="C8" s="9" t="s">
        <v>52</v>
      </c>
      <c r="D8" s="9" t="s">
        <v>63</v>
      </c>
      <c r="E8" s="9">
        <v>839.80491824904391</v>
      </c>
    </row>
    <row r="9" spans="1:5">
      <c r="A9" s="1" t="s">
        <v>33</v>
      </c>
      <c r="B9" s="1" t="s">
        <v>33</v>
      </c>
      <c r="C9" s="1">
        <f>SUBTOTAL(103,Elements1131[Elemento])</f>
        <v>2</v>
      </c>
      <c r="D9" s="1" t="s">
        <v>33</v>
      </c>
      <c r="E9" s="1">
        <f>SUBTOTAL(109,Elements1131[Totais:])</f>
        <v>869.66647345157662</v>
      </c>
    </row>
  </sheetData>
  <mergeCells count="3">
    <mergeCell ref="A1:E2"/>
    <mergeCell ref="A4:E4"/>
    <mergeCell ref="A5:E5"/>
  </mergeCells>
  <hyperlinks>
    <hyperlink ref="A1" location="'1.1.3'!A1" display="REGULARIZACAO DE TERRENO COM TRATOR EM TORNO DE 80CV,COMPREE" xr:uid="{00000000-0004-0000-0700-000000000000}"/>
    <hyperlink ref="B1" location="'1.1.3'!A1" display="REGULARIZACAO DE TERRENO COM TRATOR EM TORNO DE 80CV,COMPREE" xr:uid="{00000000-0004-0000-0700-000001000000}"/>
    <hyperlink ref="C1" location="'1.1.3'!A1" display="REGULARIZACAO DE TERRENO COM TRATOR EM TORNO DE 80CV,COMPREE" xr:uid="{00000000-0004-0000-0700-000002000000}"/>
    <hyperlink ref="D1" location="'1.1.3'!A1" display="REGULARIZACAO DE TERRENO COM TRATOR EM TORNO DE 80CV,COMPREE" xr:uid="{00000000-0004-0000-0700-000003000000}"/>
    <hyperlink ref="E1" location="'1.1.3'!A1" display="REGULARIZACAO DE TERRENO COM TRATOR EM TORNO DE 80CV,COMPREE" xr:uid="{00000000-0004-0000-0700-000004000000}"/>
    <hyperlink ref="A2" location="'1.1.3'!A1" display="REGULARIZACAO DE TERRENO COM TRATOR EM TORNO DE 80CV,COMPREE" xr:uid="{00000000-0004-0000-0700-000005000000}"/>
    <hyperlink ref="B2" location="'1.1.3'!A1" display="REGULARIZACAO DE TERRENO COM TRATOR EM TORNO DE 80CV,COMPREE" xr:uid="{00000000-0004-0000-0700-000006000000}"/>
    <hyperlink ref="C2" location="'1.1.3'!A1" display="REGULARIZACAO DE TERRENO COM TRATOR EM TORNO DE 80CV,COMPREE" xr:uid="{00000000-0004-0000-0700-000007000000}"/>
    <hyperlink ref="D2" location="'1.1.3'!A1" display="REGULARIZACAO DE TERRENO COM TRATOR EM TORNO DE 80CV,COMPREE" xr:uid="{00000000-0004-0000-0700-000008000000}"/>
    <hyperlink ref="E2" location="'1.1.3'!A1" display="REGULARIZACAO DE TERRENO COM TRATOR EM TORNO DE 80CV,COMPREE" xr:uid="{00000000-0004-0000-0700-000009000000}"/>
    <hyperlink ref="A4" location="'1.1.3'!A1" display="Pisos (Área)" xr:uid="{00000000-0004-0000-0700-00000A000000}"/>
    <hyperlink ref="B4" location="'1.1.3'!A1" display="Pisos (Área)" xr:uid="{00000000-0004-0000-0700-00000B000000}"/>
    <hyperlink ref="C4" location="'1.1.3'!A1" display="Pisos (Área)" xr:uid="{00000000-0004-0000-0700-00000C000000}"/>
    <hyperlink ref="D4" location="'1.1.3'!A1" display="Pisos (Área)" xr:uid="{00000000-0004-0000-0700-00000D000000}"/>
    <hyperlink ref="E4" location="'1.1.3'!A1" display="Pisos (Área)" xr:uid="{00000000-0004-0000-0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Orçamento</vt:lpstr>
      <vt:lpstr>1.1</vt:lpstr>
      <vt:lpstr>1.1.1</vt:lpstr>
      <vt:lpstr>1.1.2</vt:lpstr>
      <vt:lpstr>1.1.3</vt:lpstr>
      <vt:lpstr>1.1.1E</vt:lpstr>
      <vt:lpstr>1.1.2E</vt:lpstr>
      <vt:lpstr>1.1.3E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Jaqueline Gouveia da Silva</cp:lastModifiedBy>
  <dcterms:modified xsi:type="dcterms:W3CDTF">2026-01-29T14:17:01Z</dcterms:modified>
</cp:coreProperties>
</file>